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по дням 2023-2024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J176" i="1" l="1"/>
  <c r="I196" i="1"/>
  <c r="H196" i="1"/>
  <c r="G196" i="1"/>
  <c r="J196" i="1"/>
  <c r="F196" i="1"/>
</calcChain>
</file>

<file path=xl/sharedStrings.xml><?xml version="1.0" encoding="utf-8"?>
<sst xmlns="http://schemas.openxmlformats.org/spreadsheetml/2006/main" count="254" uniqueCount="79">
  <si>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</si>
  <si>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</si>
  <si>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</si>
  <si>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</si>
  <si>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</si>
  <si>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</si>
  <si>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</si>
  <si>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</si>
  <si>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</si>
  <si>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</si>
  <si>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</si>
  <si>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</si>
  <si>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</si>
  <si>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</si>
  <si>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</si>
  <si>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</si>
  <si>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</si>
  <si>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</si>
  <si>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</si>
  <si>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</si>
  <si>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</si>
  <si>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</si>
  <si>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</si>
  <si>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</si>
  <si>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</si>
  <si>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</si>
  <si>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</si>
  <si>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</si>
  <si>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</si>
  <si>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</si>
  <si>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</si>
  <si>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</si>
  <si>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</si>
  <si>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</si>
  <si>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</si>
  <si>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</si>
  <si>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</si>
  <si>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</si>
  <si>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</si>
  <si>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Калининская школа</t>
  </si>
  <si>
    <t>директор</t>
  </si>
  <si>
    <t>Сальникова  Е.С.</t>
  </si>
  <si>
    <t>Жаркое по домашнему</t>
  </si>
  <si>
    <t>Кофейный напиток с молоком</t>
  </si>
  <si>
    <t>Батон нарезной</t>
  </si>
  <si>
    <t>Фрукты свежие</t>
  </si>
  <si>
    <t>Овощи консервированные (порциями)</t>
  </si>
  <si>
    <t>Сырники из творога запеченные с повидлом (порционно)</t>
  </si>
  <si>
    <t>Сок</t>
  </si>
  <si>
    <t>Повидло</t>
  </si>
  <si>
    <t>Кисломолочный напиток (йогурт)</t>
  </si>
  <si>
    <t>31/13</t>
  </si>
  <si>
    <t>Пюре картофельное</t>
  </si>
  <si>
    <t>Котлеты рубленные из птицы с соусом</t>
  </si>
  <si>
    <t>Компот из смеси сухофруктов</t>
  </si>
  <si>
    <t>Винегрет овощной</t>
  </si>
  <si>
    <t>гор блюдо</t>
  </si>
  <si>
    <t>Макароны отварные с овощами</t>
  </si>
  <si>
    <t>Тефтели из говядины в молочном соусе</t>
  </si>
  <si>
    <t>Чай с сахаром</t>
  </si>
  <si>
    <t>Каша рисовая молочная жидкая</t>
  </si>
  <si>
    <t>Кисель из яблок свежих</t>
  </si>
  <si>
    <t>Молоко витаминизированное</t>
  </si>
  <si>
    <t>Сыр полутвердый (порциями)</t>
  </si>
  <si>
    <t>276а</t>
  </si>
  <si>
    <t>Омлет с зеленым горошком</t>
  </si>
  <si>
    <t>Какао с молоком</t>
  </si>
  <si>
    <t>Масло сливочное (порциями)</t>
  </si>
  <si>
    <t>Рагу из овощей и мяса</t>
  </si>
  <si>
    <t>Икра кабачковая (промышленного производства)</t>
  </si>
  <si>
    <t>79.20</t>
  </si>
  <si>
    <t>Каша "Дружба"</t>
  </si>
  <si>
    <t>Коисломолочный напиток (йогурт)</t>
  </si>
  <si>
    <t>Шницель рыбный натуральный</t>
  </si>
  <si>
    <t>Компот из свежих плодов и ягод</t>
  </si>
  <si>
    <t>Салат из свеклы отварной</t>
  </si>
  <si>
    <t>Плов из говядины</t>
  </si>
  <si>
    <t xml:space="preserve">Косломолочный напиток </t>
  </si>
  <si>
    <t>8.00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</si>
</sst>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12" fillId="0" borderId="2" xfId="1" applyNumberFormat="1" applyFont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N180" sqref="N18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39</v>
      </c>
      <c r="D1" s="59"/>
      <c r="E1" s="59"/>
      <c r="F1" s="12" t="s">
        <v>16</v>
      </c>
      <c r="G1" s="2" t="s">
        <v>17</v>
      </c>
      <c r="H1" s="60" t="s">
        <v>40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41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180</v>
      </c>
      <c r="G6" s="40">
        <v>15.65</v>
      </c>
      <c r="H6" s="40">
        <v>12.52</v>
      </c>
      <c r="I6" s="40">
        <v>18.78</v>
      </c>
      <c r="J6" s="51">
        <v>250.43</v>
      </c>
      <c r="K6" s="41">
        <v>328</v>
      </c>
      <c r="L6" s="40"/>
    </row>
    <row r="7" spans="1:12" ht="15" x14ac:dyDescent="0.25">
      <c r="A7" s="23"/>
      <c r="B7" s="15"/>
      <c r="C7" s="11"/>
      <c r="D7" s="6" t="s">
        <v>26</v>
      </c>
      <c r="E7" s="42" t="s">
        <v>46</v>
      </c>
      <c r="F7" s="43">
        <v>80</v>
      </c>
      <c r="G7" s="43">
        <v>0.64</v>
      </c>
      <c r="H7" s="43">
        <v>0.08</v>
      </c>
      <c r="I7" s="43">
        <v>1.36</v>
      </c>
      <c r="J7" s="43">
        <v>8.8000000000000007</v>
      </c>
      <c r="K7" s="44">
        <v>149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180</v>
      </c>
      <c r="G8" s="43">
        <v>2.52</v>
      </c>
      <c r="H8" s="43">
        <v>2.25</v>
      </c>
      <c r="I8" s="43">
        <v>12.24</v>
      </c>
      <c r="J8" s="43">
        <v>79.2</v>
      </c>
      <c r="K8" s="44">
        <v>465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35</v>
      </c>
      <c r="G9" s="43">
        <v>2.63</v>
      </c>
      <c r="H9" s="43">
        <v>1.02</v>
      </c>
      <c r="I9" s="43">
        <v>17.989999999999998</v>
      </c>
      <c r="J9" s="43">
        <v>91.7</v>
      </c>
      <c r="K9" s="44" t="s">
        <v>51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1.5</v>
      </c>
      <c r="H10" s="43">
        <v>0.5</v>
      </c>
      <c r="I10" s="43">
        <v>21</v>
      </c>
      <c r="J10" s="43">
        <v>96</v>
      </c>
      <c r="K10" s="44">
        <v>82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575</v>
      </c>
      <c r="G13" s="19">
        <f t="shared" ref="G13:J13" si="0">SUM(G6:G12)</f>
        <v>22.939999999999998</v>
      </c>
      <c r="H13" s="19">
        <f t="shared" si="0"/>
        <v>16.369999999999997</v>
      </c>
      <c r="I13" s="19">
        <f t="shared" si="0"/>
        <v>71.37</v>
      </c>
      <c r="J13" s="19">
        <f t="shared" si="0"/>
        <v>526.13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575</v>
      </c>
      <c r="G24" s="32">
        <f t="shared" ref="G24:J24" si="4">G13+G23</f>
        <v>22.939999999999998</v>
      </c>
      <c r="H24" s="32">
        <f t="shared" si="4"/>
        <v>16.369999999999997</v>
      </c>
      <c r="I24" s="32">
        <f t="shared" si="4"/>
        <v>71.37</v>
      </c>
      <c r="J24" s="32">
        <f t="shared" si="4"/>
        <v>526.13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180</v>
      </c>
      <c r="G25" s="40">
        <v>35.51</v>
      </c>
      <c r="H25" s="40">
        <v>9.36</v>
      </c>
      <c r="I25" s="40">
        <v>38.28</v>
      </c>
      <c r="J25" s="40">
        <v>379.2</v>
      </c>
      <c r="K25" s="41">
        <v>286</v>
      </c>
      <c r="L25" s="40"/>
    </row>
    <row r="26" spans="1:12" ht="15" x14ac:dyDescent="0.25">
      <c r="A26" s="14"/>
      <c r="B26" s="15"/>
      <c r="C26" s="11"/>
      <c r="D26" s="6"/>
      <c r="E26" s="42" t="s">
        <v>49</v>
      </c>
      <c r="F26" s="43">
        <v>20</v>
      </c>
      <c r="G26" s="43">
        <v>0.08</v>
      </c>
      <c r="H26" s="43">
        <v>0</v>
      </c>
      <c r="I26" s="43">
        <v>13</v>
      </c>
      <c r="J26" s="43">
        <v>52.4</v>
      </c>
      <c r="K26" s="44">
        <v>86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1</v>
      </c>
      <c r="H27" s="43">
        <v>0.2</v>
      </c>
      <c r="I27" s="43">
        <v>20.2</v>
      </c>
      <c r="J27" s="43">
        <v>86</v>
      </c>
      <c r="K27" s="44">
        <v>501</v>
      </c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30</v>
      </c>
      <c r="E30" s="42" t="s">
        <v>50</v>
      </c>
      <c r="F30" s="43">
        <v>110</v>
      </c>
      <c r="G30" s="43">
        <v>5.8</v>
      </c>
      <c r="H30" s="43">
        <v>5</v>
      </c>
      <c r="I30" s="43">
        <v>8</v>
      </c>
      <c r="J30" s="43">
        <v>101</v>
      </c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42.389999999999993</v>
      </c>
      <c r="H32" s="19">
        <f t="shared" ref="H32" si="7">SUM(H25:H31)</f>
        <v>14.559999999999999</v>
      </c>
      <c r="I32" s="19">
        <f t="shared" ref="I32" si="8">SUM(I25:I31)</f>
        <v>79.48</v>
      </c>
      <c r="J32" s="19">
        <f t="shared" ref="J32:L32" si="9">SUM(J25:J31)</f>
        <v>618.59999999999991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510</v>
      </c>
      <c r="G43" s="32">
        <f t="shared" ref="G43" si="14">G32+G42</f>
        <v>42.389999999999993</v>
      </c>
      <c r="H43" s="32">
        <f t="shared" ref="H43" si="15">H32+H42</f>
        <v>14.559999999999999</v>
      </c>
      <c r="I43" s="32">
        <f t="shared" ref="I43" si="16">I32+I42</f>
        <v>79.48</v>
      </c>
      <c r="J43" s="32">
        <f t="shared" ref="J43:L43" si="17">J32+J42</f>
        <v>618.59999999999991</v>
      </c>
      <c r="K43" s="32"/>
      <c r="L43" s="32">
        <f t="shared" si="17"/>
        <v>0</v>
      </c>
    </row>
    <row r="44" spans="1:12" ht="15" x14ac:dyDescent="0.25">
      <c r="A44" s="23"/>
      <c r="B44" s="15"/>
      <c r="C44" s="11"/>
      <c r="D44" s="8" t="s">
        <v>56</v>
      </c>
      <c r="E44" s="52" t="s">
        <v>52</v>
      </c>
      <c r="F44" s="53">
        <v>180</v>
      </c>
      <c r="G44" s="53">
        <v>3.78</v>
      </c>
      <c r="H44" s="53">
        <v>7.2</v>
      </c>
      <c r="I44" s="53">
        <v>21.9</v>
      </c>
      <c r="J44" s="53">
        <v>122.4</v>
      </c>
      <c r="K44" s="54">
        <v>377</v>
      </c>
      <c r="L44" s="53"/>
    </row>
    <row r="45" spans="1:12" ht="15" x14ac:dyDescent="0.25">
      <c r="A45" s="23"/>
      <c r="B45" s="15"/>
      <c r="C45" s="11"/>
      <c r="D45" s="6"/>
      <c r="E45" s="42" t="s">
        <v>53</v>
      </c>
      <c r="F45" s="43">
        <v>90</v>
      </c>
      <c r="G45" s="43">
        <v>11.6</v>
      </c>
      <c r="H45" s="43">
        <v>8.4600000000000009</v>
      </c>
      <c r="I45" s="43">
        <v>8.82</v>
      </c>
      <c r="J45" s="43">
        <v>156.6</v>
      </c>
      <c r="K45" s="44">
        <v>374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54</v>
      </c>
      <c r="F46" s="43">
        <v>180</v>
      </c>
      <c r="G46" s="43">
        <v>0.54</v>
      </c>
      <c r="H46" s="43">
        <v>0.09</v>
      </c>
      <c r="I46" s="43">
        <v>18.09</v>
      </c>
      <c r="J46" s="43">
        <v>75.599999999999994</v>
      </c>
      <c r="K46" s="44">
        <v>495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35</v>
      </c>
      <c r="G47" s="43">
        <v>2.63</v>
      </c>
      <c r="H47" s="43">
        <v>1.02</v>
      </c>
      <c r="I47" s="43">
        <v>17.989999999999998</v>
      </c>
      <c r="J47" s="43">
        <v>91.7</v>
      </c>
      <c r="K47" s="44" t="s">
        <v>51</v>
      </c>
      <c r="L47" s="43"/>
    </row>
    <row r="48" spans="1:12" ht="15" x14ac:dyDescent="0.25">
      <c r="A48" s="23"/>
      <c r="B48" s="15"/>
      <c r="C48" s="11"/>
      <c r="D48" s="7" t="s">
        <v>26</v>
      </c>
      <c r="E48" s="42" t="s">
        <v>55</v>
      </c>
      <c r="F48" s="43">
        <v>80</v>
      </c>
      <c r="G48" s="43">
        <v>1.04</v>
      </c>
      <c r="H48" s="43">
        <v>4.96</v>
      </c>
      <c r="I48" s="43">
        <v>5.2</v>
      </c>
      <c r="J48" s="43">
        <v>69.599999999999994</v>
      </c>
      <c r="K48" s="44">
        <v>47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565</v>
      </c>
      <c r="G51" s="19">
        <f>SUM(G44:G50)</f>
        <v>19.589999999999996</v>
      </c>
      <c r="H51" s="19">
        <f>SUM(H44:H50)</f>
        <v>21.73</v>
      </c>
      <c r="I51" s="19">
        <f>SUM(I44:I50)</f>
        <v>72</v>
      </c>
      <c r="J51" s="19">
        <f>SUM(J44:J50)</f>
        <v>515.9</v>
      </c>
      <c r="K51" s="25"/>
      <c r="L51" s="19">
        <f>SUM(L44:L50)</f>
        <v>0</v>
      </c>
    </row>
    <row r="52" spans="1:12" ht="15" x14ac:dyDescent="0.25">
      <c r="A52" s="26" t="e">
        <f>#REF!</f>
        <v>#REF!</v>
      </c>
      <c r="B52" s="13" t="e">
        <f>#REF!</f>
        <v>#REF!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8">SUM(G52:G60)</f>
        <v>0</v>
      </c>
      <c r="H61" s="19">
        <f t="shared" ref="H61" si="19">SUM(H52:H60)</f>
        <v>0</v>
      </c>
      <c r="I61" s="19">
        <f t="shared" ref="I61" si="20">SUM(I52:I60)</f>
        <v>0</v>
      </c>
      <c r="J61" s="19">
        <f t="shared" ref="J61:L61" si="21">SUM(J52:J60)</f>
        <v>0</v>
      </c>
      <c r="K61" s="25"/>
      <c r="L61" s="19">
        <f t="shared" si="21"/>
        <v>0</v>
      </c>
    </row>
    <row r="62" spans="1:12" ht="15.75" customHeight="1" x14ac:dyDescent="0.2">
      <c r="A62" s="29" t="e">
        <f>#REF!</f>
        <v>#REF!</v>
      </c>
      <c r="B62" s="30" t="e">
        <f>#REF!</f>
        <v>#REF!</v>
      </c>
      <c r="C62" s="55" t="s">
        <v>4</v>
      </c>
      <c r="D62" s="56"/>
      <c r="E62" s="31"/>
      <c r="F62" s="32">
        <f>F51+F61</f>
        <v>565</v>
      </c>
      <c r="G62" s="32">
        <f t="shared" ref="G62" si="22">G51+G61</f>
        <v>19.589999999999996</v>
      </c>
      <c r="H62" s="32">
        <f t="shared" ref="H62" si="23">H51+H61</f>
        <v>21.73</v>
      </c>
      <c r="I62" s="32">
        <f t="shared" ref="I62" si="24">I51+I61</f>
        <v>72</v>
      </c>
      <c r="J62" s="32">
        <f t="shared" ref="J62:L62" si="25">J51+J61</f>
        <v>515.9</v>
      </c>
      <c r="K62" s="32"/>
      <c r="L62" s="32">
        <f t="shared" si="25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150</v>
      </c>
      <c r="G63" s="40">
        <v>5.0999999999999996</v>
      </c>
      <c r="H63" s="40">
        <v>3.53</v>
      </c>
      <c r="I63" s="40">
        <v>26.03</v>
      </c>
      <c r="J63" s="40">
        <v>156</v>
      </c>
      <c r="K63" s="41">
        <v>258</v>
      </c>
      <c r="L63" s="40"/>
    </row>
    <row r="64" spans="1:12" ht="15" x14ac:dyDescent="0.25">
      <c r="A64" s="23"/>
      <c r="B64" s="15"/>
      <c r="C64" s="11"/>
      <c r="D64" s="6"/>
      <c r="E64" s="42" t="s">
        <v>58</v>
      </c>
      <c r="F64" s="43">
        <v>90</v>
      </c>
      <c r="G64" s="43">
        <v>9.9</v>
      </c>
      <c r="H64" s="43">
        <v>9.9</v>
      </c>
      <c r="I64" s="43">
        <v>6.3</v>
      </c>
      <c r="J64" s="43">
        <v>153.9</v>
      </c>
      <c r="K64" s="44">
        <v>349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59</v>
      </c>
      <c r="F65" s="43">
        <v>180</v>
      </c>
      <c r="G65" s="43">
        <v>0.18</v>
      </c>
      <c r="H65" s="43">
        <v>0.09</v>
      </c>
      <c r="I65" s="43">
        <v>8.3699999999999992</v>
      </c>
      <c r="J65" s="43">
        <v>34.200000000000003</v>
      </c>
      <c r="K65" s="44">
        <v>457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35</v>
      </c>
      <c r="G66" s="43">
        <v>2.63</v>
      </c>
      <c r="H66" s="43">
        <v>1.02</v>
      </c>
      <c r="I66" s="43">
        <v>17.989999999999998</v>
      </c>
      <c r="J66" s="43">
        <v>91.7</v>
      </c>
      <c r="K66" s="44" t="s">
        <v>51</v>
      </c>
      <c r="L66" s="43"/>
    </row>
    <row r="67" spans="1:12" ht="15" x14ac:dyDescent="0.25">
      <c r="A67" s="23"/>
      <c r="B67" s="15"/>
      <c r="C67" s="11"/>
      <c r="D67" s="7" t="s">
        <v>26</v>
      </c>
      <c r="E67" s="42" t="s">
        <v>46</v>
      </c>
      <c r="F67" s="43">
        <v>80</v>
      </c>
      <c r="G67" s="43">
        <v>0.64</v>
      </c>
      <c r="H67" s="43">
        <v>0.08</v>
      </c>
      <c r="I67" s="43">
        <v>1.36</v>
      </c>
      <c r="J67" s="43">
        <v>8.8000000000000007</v>
      </c>
      <c r="K67" s="44">
        <v>149</v>
      </c>
      <c r="L67" s="43"/>
    </row>
    <row r="68" spans="1:12" ht="15" x14ac:dyDescent="0.25">
      <c r="A68" s="23"/>
      <c r="B68" s="15"/>
      <c r="C68" s="11"/>
      <c r="D68" s="6"/>
      <c r="E68" s="42" t="s">
        <v>50</v>
      </c>
      <c r="F68" s="43">
        <v>110</v>
      </c>
      <c r="G68" s="43">
        <v>5.8</v>
      </c>
      <c r="H68" s="43">
        <v>5</v>
      </c>
      <c r="I68" s="43">
        <v>8</v>
      </c>
      <c r="J68" s="43">
        <v>101</v>
      </c>
      <c r="K68" s="44">
        <v>470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645</v>
      </c>
      <c r="G70" s="19">
        <f t="shared" ref="G70" si="26">SUM(G63:G69)</f>
        <v>24.25</v>
      </c>
      <c r="H70" s="19">
        <f t="shared" ref="H70" si="27">SUM(H63:H69)</f>
        <v>19.619999999999997</v>
      </c>
      <c r="I70" s="19">
        <f t="shared" ref="I70" si="28">SUM(I63:I69)</f>
        <v>68.05</v>
      </c>
      <c r="J70" s="19">
        <f t="shared" ref="J70:L70" si="29">SUM(J63:J69)</f>
        <v>545.59999999999991</v>
      </c>
      <c r="K70" s="25"/>
      <c r="L70" s="19">
        <f t="shared" si="29"/>
        <v>0</v>
      </c>
    </row>
    <row r="71" spans="1:12" ht="15" x14ac:dyDescent="0.25">
      <c r="A71" s="26"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0">SUM(G71:G79)</f>
        <v>0</v>
      </c>
      <c r="H80" s="19">
        <f t="shared" ref="H80" si="31">SUM(H71:H79)</f>
        <v>0</v>
      </c>
      <c r="I80" s="19">
        <f t="shared" ref="I80" si="32">SUM(I71:I79)</f>
        <v>0</v>
      </c>
      <c r="J80" s="19">
        <f t="shared" ref="J80:L80" si="33">SUM(J71:J79)</f>
        <v>0</v>
      </c>
      <c r="K80" s="25"/>
      <c r="L80" s="19">
        <f t="shared" si="33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645</v>
      </c>
      <c r="G81" s="32">
        <f t="shared" ref="G81" si="34">G70+G80</f>
        <v>24.25</v>
      </c>
      <c r="H81" s="32">
        <f t="shared" ref="H81" si="35">H70+H80</f>
        <v>19.619999999999997</v>
      </c>
      <c r="I81" s="32">
        <f t="shared" ref="I81" si="36">I70+I80</f>
        <v>68.05</v>
      </c>
      <c r="J81" s="32">
        <f t="shared" ref="J81:L81" si="37">J70+J80</f>
        <v>545.59999999999991</v>
      </c>
      <c r="K81" s="32"/>
      <c r="L81" s="32">
        <f t="shared" si="37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180</v>
      </c>
      <c r="G82" s="40">
        <v>5</v>
      </c>
      <c r="H82" s="40">
        <v>6.1</v>
      </c>
      <c r="I82" s="40">
        <v>29.34</v>
      </c>
      <c r="J82" s="40">
        <v>192.6</v>
      </c>
      <c r="K82" s="41">
        <v>234</v>
      </c>
      <c r="L82" s="40"/>
    </row>
    <row r="83" spans="1:12" ht="15" x14ac:dyDescent="0.25">
      <c r="A83" s="23"/>
      <c r="B83" s="15"/>
      <c r="C83" s="11"/>
      <c r="D83" s="6" t="s">
        <v>26</v>
      </c>
      <c r="E83" s="42" t="s">
        <v>63</v>
      </c>
      <c r="F83" s="43">
        <v>20</v>
      </c>
      <c r="G83" s="43">
        <v>4.5999999999999996</v>
      </c>
      <c r="H83" s="43">
        <v>5.9</v>
      </c>
      <c r="I83" s="43">
        <v>0</v>
      </c>
      <c r="J83" s="43">
        <v>71.599999999999994</v>
      </c>
      <c r="K83" s="44">
        <v>75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61</v>
      </c>
      <c r="F84" s="43">
        <v>180</v>
      </c>
      <c r="G84" s="43">
        <v>0.18</v>
      </c>
      <c r="H84" s="43">
        <v>0.18</v>
      </c>
      <c r="I84" s="43">
        <v>21.42</v>
      </c>
      <c r="J84" s="43">
        <v>88.2</v>
      </c>
      <c r="K84" s="44">
        <v>476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35</v>
      </c>
      <c r="G85" s="43">
        <v>2.6</v>
      </c>
      <c r="H85" s="43">
        <v>1.02</v>
      </c>
      <c r="I85" s="43">
        <v>17.989999999999998</v>
      </c>
      <c r="J85" s="43">
        <v>91.7</v>
      </c>
      <c r="K85" s="44" t="s">
        <v>51</v>
      </c>
      <c r="L85" s="43"/>
    </row>
    <row r="86" spans="1:12" ht="15" x14ac:dyDescent="0.25">
      <c r="A86" s="23"/>
      <c r="B86" s="15"/>
      <c r="C86" s="11"/>
      <c r="D86" s="7"/>
      <c r="E86" s="42" t="s">
        <v>62</v>
      </c>
      <c r="F86" s="43">
        <v>200</v>
      </c>
      <c r="G86" s="43">
        <v>5.6</v>
      </c>
      <c r="H86" s="43">
        <v>7</v>
      </c>
      <c r="I86" s="43">
        <v>9.4</v>
      </c>
      <c r="J86" s="43">
        <v>123</v>
      </c>
      <c r="K86" s="44" t="s">
        <v>64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615</v>
      </c>
      <c r="G89" s="19">
        <f t="shared" ref="G89" si="38">SUM(G82:G88)</f>
        <v>17.979999999999997</v>
      </c>
      <c r="H89" s="19">
        <f t="shared" ref="H89" si="39">SUM(H82:H88)</f>
        <v>20.2</v>
      </c>
      <c r="I89" s="19">
        <f t="shared" ref="I89" si="40">SUM(I82:I88)</f>
        <v>78.150000000000006</v>
      </c>
      <c r="J89" s="19">
        <f t="shared" ref="J89:L89" si="41">SUM(J82:J88)</f>
        <v>567.09999999999991</v>
      </c>
      <c r="K89" s="25"/>
      <c r="L89" s="19">
        <f t="shared" si="41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2">SUM(G90:G98)</f>
        <v>0</v>
      </c>
      <c r="H99" s="19">
        <f t="shared" ref="H99" si="43">SUM(H90:H98)</f>
        <v>0</v>
      </c>
      <c r="I99" s="19">
        <f t="shared" ref="I99" si="44">SUM(I90:I98)</f>
        <v>0</v>
      </c>
      <c r="J99" s="19">
        <f t="shared" ref="J99:L99" si="45">SUM(J90:J98)</f>
        <v>0</v>
      </c>
      <c r="K99" s="25"/>
      <c r="L99" s="19">
        <f t="shared" si="45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615</v>
      </c>
      <c r="G100" s="32">
        <f t="shared" ref="G100" si="46">G89+G99</f>
        <v>17.979999999999997</v>
      </c>
      <c r="H100" s="32">
        <f t="shared" ref="H100" si="47">H89+H99</f>
        <v>20.2</v>
      </c>
      <c r="I100" s="32">
        <f t="shared" ref="I100" si="48">I89+I99</f>
        <v>78.150000000000006</v>
      </c>
      <c r="J100" s="32">
        <f t="shared" ref="J100:L100" si="49">J89+J99</f>
        <v>567.09999999999991</v>
      </c>
      <c r="K100" s="32"/>
      <c r="L100" s="32">
        <f t="shared" si="49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150</v>
      </c>
      <c r="G101" s="40">
        <v>5.89</v>
      </c>
      <c r="H101" s="40">
        <v>10.8</v>
      </c>
      <c r="I101" s="40">
        <v>4.8</v>
      </c>
      <c r="J101" s="40">
        <v>156</v>
      </c>
      <c r="K101" s="41">
        <v>269</v>
      </c>
      <c r="L101" s="40"/>
    </row>
    <row r="102" spans="1:12" ht="15" x14ac:dyDescent="0.25">
      <c r="A102" s="23"/>
      <c r="B102" s="15"/>
      <c r="C102" s="11"/>
      <c r="D102" s="6" t="s">
        <v>26</v>
      </c>
      <c r="E102" s="42" t="s">
        <v>67</v>
      </c>
      <c r="F102" s="43">
        <v>10</v>
      </c>
      <c r="G102" s="43">
        <v>0.08</v>
      </c>
      <c r="H102" s="43">
        <v>7.25</v>
      </c>
      <c r="I102" s="43">
        <v>0.13</v>
      </c>
      <c r="J102" s="43">
        <v>66.09</v>
      </c>
      <c r="K102" s="44">
        <v>79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66</v>
      </c>
      <c r="F103" s="43">
        <v>200</v>
      </c>
      <c r="G103" s="43">
        <v>3.3</v>
      </c>
      <c r="H103" s="43">
        <v>2.9</v>
      </c>
      <c r="I103" s="43">
        <v>32.5</v>
      </c>
      <c r="J103" s="43">
        <v>94</v>
      </c>
      <c r="K103" s="44">
        <v>462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40</v>
      </c>
      <c r="G104" s="43">
        <v>3</v>
      </c>
      <c r="H104" s="43">
        <v>1.1599999999999999</v>
      </c>
      <c r="I104" s="43">
        <v>20.56</v>
      </c>
      <c r="J104" s="43">
        <v>104.8</v>
      </c>
      <c r="K104" s="44" t="s">
        <v>51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45</v>
      </c>
      <c r="F105" s="43">
        <v>100</v>
      </c>
      <c r="G105" s="43">
        <v>1.5</v>
      </c>
      <c r="H105" s="43">
        <v>0.5</v>
      </c>
      <c r="I105" s="43">
        <v>21</v>
      </c>
      <c r="J105" s="43">
        <v>96</v>
      </c>
      <c r="K105" s="44">
        <v>82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0">SUM(G101:G107)</f>
        <v>13.77</v>
      </c>
      <c r="H108" s="19">
        <f t="shared" si="50"/>
        <v>22.61</v>
      </c>
      <c r="I108" s="19">
        <f t="shared" si="50"/>
        <v>78.989999999999995</v>
      </c>
      <c r="J108" s="19">
        <f t="shared" si="50"/>
        <v>516.8900000000001</v>
      </c>
      <c r="K108" s="25"/>
      <c r="L108" s="19">
        <f t="shared" ref="L108" si="51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  <c r="L118" s="19">
        <f t="shared" ref="L118" si="53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500</v>
      </c>
      <c r="G119" s="32">
        <f t="shared" ref="G119" si="54">G108+G118</f>
        <v>13.77</v>
      </c>
      <c r="H119" s="32">
        <f t="shared" ref="H119" si="55">H108+H118</f>
        <v>22.61</v>
      </c>
      <c r="I119" s="32">
        <f t="shared" ref="I119" si="56">I108+I118</f>
        <v>78.989999999999995</v>
      </c>
      <c r="J119" s="32">
        <f t="shared" ref="J119:L119" si="57">J108+J118</f>
        <v>516.8900000000001</v>
      </c>
      <c r="K119" s="32"/>
      <c r="L119" s="32">
        <f t="shared" si="57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68</v>
      </c>
      <c r="F120" s="40">
        <v>200</v>
      </c>
      <c r="G120" s="40">
        <v>13.6</v>
      </c>
      <c r="H120" s="40">
        <v>13.6</v>
      </c>
      <c r="I120" s="40">
        <v>13.6</v>
      </c>
      <c r="J120" s="40">
        <v>231.2</v>
      </c>
      <c r="K120" s="41">
        <v>322</v>
      </c>
      <c r="L120" s="40"/>
    </row>
    <row r="121" spans="1:12" ht="15" x14ac:dyDescent="0.25">
      <c r="A121" s="14"/>
      <c r="B121" s="15"/>
      <c r="C121" s="11"/>
      <c r="D121" s="6" t="s">
        <v>26</v>
      </c>
      <c r="E121" s="42" t="s">
        <v>69</v>
      </c>
      <c r="F121" s="43">
        <v>80</v>
      </c>
      <c r="G121" s="43">
        <v>1.52</v>
      </c>
      <c r="H121" s="43">
        <v>7.12</v>
      </c>
      <c r="I121" s="43">
        <v>6.16</v>
      </c>
      <c r="J121" s="43">
        <v>94.4</v>
      </c>
      <c r="K121" s="44">
        <v>150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43</v>
      </c>
      <c r="F122" s="43">
        <v>180</v>
      </c>
      <c r="G122" s="43">
        <v>2.52</v>
      </c>
      <c r="H122" s="43">
        <v>2.25</v>
      </c>
      <c r="I122" s="43">
        <v>12.24</v>
      </c>
      <c r="J122" s="43" t="s">
        <v>70</v>
      </c>
      <c r="K122" s="44">
        <v>465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40</v>
      </c>
      <c r="G123" s="43">
        <v>3</v>
      </c>
      <c r="H123" s="43">
        <v>1.1599999999999999</v>
      </c>
      <c r="I123" s="43">
        <v>20.56</v>
      </c>
      <c r="J123" s="43">
        <v>104.8</v>
      </c>
      <c r="K123" s="44" t="s">
        <v>51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58">SUM(G120:G126)</f>
        <v>20.64</v>
      </c>
      <c r="H127" s="19">
        <f t="shared" si="58"/>
        <v>24.13</v>
      </c>
      <c r="I127" s="19">
        <f t="shared" si="58"/>
        <v>52.56</v>
      </c>
      <c r="J127" s="19">
        <f t="shared" si="58"/>
        <v>430.40000000000003</v>
      </c>
      <c r="K127" s="25"/>
      <c r="L127" s="19">
        <f t="shared" ref="L127" si="59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0">SUM(G128:G136)</f>
        <v>0</v>
      </c>
      <c r="H137" s="19">
        <f t="shared" si="60"/>
        <v>0</v>
      </c>
      <c r="I137" s="19">
        <f t="shared" si="60"/>
        <v>0</v>
      </c>
      <c r="J137" s="19">
        <f t="shared" si="60"/>
        <v>0</v>
      </c>
      <c r="K137" s="25"/>
      <c r="L137" s="19">
        <f t="shared" ref="L137" si="61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500</v>
      </c>
      <c r="G138" s="32">
        <f t="shared" ref="G138" si="62">G127+G137</f>
        <v>20.64</v>
      </c>
      <c r="H138" s="32">
        <f t="shared" ref="H138" si="63">H127+H137</f>
        <v>24.13</v>
      </c>
      <c r="I138" s="32">
        <f t="shared" ref="I138" si="64">I127+I137</f>
        <v>52.56</v>
      </c>
      <c r="J138" s="32">
        <f t="shared" ref="J138:L138" si="65">J127+J137</f>
        <v>430.40000000000003</v>
      </c>
      <c r="K138" s="32"/>
      <c r="L138" s="32">
        <f t="shared" si="65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71</v>
      </c>
      <c r="F139" s="40">
        <v>180</v>
      </c>
      <c r="G139" s="40">
        <v>4.68</v>
      </c>
      <c r="H139" s="40">
        <v>5.94</v>
      </c>
      <c r="I139" s="40">
        <v>24.84</v>
      </c>
      <c r="J139" s="40">
        <v>171.54</v>
      </c>
      <c r="K139" s="41">
        <v>226</v>
      </c>
      <c r="L139" s="40"/>
    </row>
    <row r="140" spans="1:12" ht="15" x14ac:dyDescent="0.25">
      <c r="A140" s="23"/>
      <c r="B140" s="15"/>
      <c r="C140" s="11"/>
      <c r="D140" s="6" t="s">
        <v>26</v>
      </c>
      <c r="E140" s="42" t="s">
        <v>63</v>
      </c>
      <c r="F140" s="43">
        <v>20</v>
      </c>
      <c r="G140" s="43">
        <v>4.6399999999999997</v>
      </c>
      <c r="H140" s="43">
        <v>5.9</v>
      </c>
      <c r="I140" s="43">
        <v>0</v>
      </c>
      <c r="J140" s="43">
        <v>71.599999999999994</v>
      </c>
      <c r="K140" s="44">
        <v>75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54</v>
      </c>
      <c r="F141" s="43">
        <v>180</v>
      </c>
      <c r="G141" s="43">
        <v>0.54</v>
      </c>
      <c r="H141" s="43">
        <v>0.09</v>
      </c>
      <c r="I141" s="43">
        <v>18.09</v>
      </c>
      <c r="J141" s="43">
        <v>75.599999999999994</v>
      </c>
      <c r="K141" s="44">
        <v>495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35</v>
      </c>
      <c r="G142" s="43">
        <v>2.63</v>
      </c>
      <c r="H142" s="43">
        <v>1.02</v>
      </c>
      <c r="I142" s="43">
        <v>17.989999999999998</v>
      </c>
      <c r="J142" s="43">
        <v>91.7</v>
      </c>
      <c r="K142" s="44" t="s">
        <v>51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72</v>
      </c>
      <c r="F144" s="43">
        <v>110</v>
      </c>
      <c r="G144" s="43">
        <v>5.8</v>
      </c>
      <c r="H144" s="43">
        <v>5</v>
      </c>
      <c r="I144" s="43">
        <v>8</v>
      </c>
      <c r="J144" s="43">
        <v>101</v>
      </c>
      <c r="K144" s="44">
        <v>470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 t="shared" ref="G146:J146" si="66">SUM(G139:G145)</f>
        <v>18.29</v>
      </c>
      <c r="H146" s="19">
        <f t="shared" si="66"/>
        <v>17.95</v>
      </c>
      <c r="I146" s="19">
        <f t="shared" si="66"/>
        <v>68.92</v>
      </c>
      <c r="J146" s="19">
        <f t="shared" si="66"/>
        <v>511.44</v>
      </c>
      <c r="K146" s="25"/>
      <c r="L146" s="19">
        <f t="shared" ref="L146" si="67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8">SUM(G147:G155)</f>
        <v>0</v>
      </c>
      <c r="H156" s="19">
        <f t="shared" si="68"/>
        <v>0</v>
      </c>
      <c r="I156" s="19">
        <f t="shared" si="68"/>
        <v>0</v>
      </c>
      <c r="J156" s="19">
        <f t="shared" si="68"/>
        <v>0</v>
      </c>
      <c r="K156" s="25"/>
      <c r="L156" s="19">
        <f t="shared" ref="L156" si="69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525</v>
      </c>
      <c r="G157" s="32">
        <f t="shared" ref="G157" si="70">G146+G156</f>
        <v>18.29</v>
      </c>
      <c r="H157" s="32">
        <f t="shared" ref="H157" si="71">H146+H156</f>
        <v>17.95</v>
      </c>
      <c r="I157" s="32">
        <f t="shared" ref="I157" si="72">I146+I156</f>
        <v>68.92</v>
      </c>
      <c r="J157" s="32">
        <f t="shared" ref="J157:L157" si="73">J146+J156</f>
        <v>511.44</v>
      </c>
      <c r="K157" s="32"/>
      <c r="L157" s="32">
        <f t="shared" si="73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52</v>
      </c>
      <c r="F158" s="40">
        <v>180</v>
      </c>
      <c r="G158" s="40">
        <v>3.78</v>
      </c>
      <c r="H158" s="40">
        <v>7.2</v>
      </c>
      <c r="I158" s="40">
        <v>21.9</v>
      </c>
      <c r="J158" s="40">
        <v>122.4</v>
      </c>
      <c r="K158" s="41">
        <v>377</v>
      </c>
      <c r="L158" s="40"/>
    </row>
    <row r="159" spans="1:12" ht="15" x14ac:dyDescent="0.25">
      <c r="A159" s="23"/>
      <c r="B159" s="15"/>
      <c r="C159" s="11"/>
      <c r="D159" s="6"/>
      <c r="E159" s="42" t="s">
        <v>73</v>
      </c>
      <c r="F159" s="43">
        <v>100</v>
      </c>
      <c r="G159" s="43">
        <v>14.67</v>
      </c>
      <c r="H159" s="43">
        <v>2.67</v>
      </c>
      <c r="I159" s="43">
        <v>10.67</v>
      </c>
      <c r="J159" s="43">
        <v>125.33</v>
      </c>
      <c r="K159" s="44">
        <v>310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74</v>
      </c>
      <c r="F160" s="43">
        <v>180</v>
      </c>
      <c r="G160" s="43">
        <v>0.09</v>
      </c>
      <c r="H160" s="43">
        <v>0.09</v>
      </c>
      <c r="I160" s="43">
        <v>9.99</v>
      </c>
      <c r="J160" s="43">
        <v>41.4</v>
      </c>
      <c r="K160" s="44">
        <v>486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35</v>
      </c>
      <c r="G161" s="43">
        <v>2.63</v>
      </c>
      <c r="H161" s="43">
        <v>1.02</v>
      </c>
      <c r="I161" s="43">
        <v>17.989999999999998</v>
      </c>
      <c r="J161" s="43">
        <v>91.7</v>
      </c>
      <c r="K161" s="44" t="s">
        <v>51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45</v>
      </c>
      <c r="F162" s="43">
        <v>100</v>
      </c>
      <c r="G162" s="43">
        <v>1.5</v>
      </c>
      <c r="H162" s="43">
        <v>0.5</v>
      </c>
      <c r="I162" s="43">
        <v>21</v>
      </c>
      <c r="J162" s="43">
        <v>96</v>
      </c>
      <c r="K162" s="44">
        <v>82</v>
      </c>
      <c r="L162" s="43"/>
    </row>
    <row r="163" spans="1:12" ht="15" x14ac:dyDescent="0.25">
      <c r="A163" s="23"/>
      <c r="B163" s="15"/>
      <c r="C163" s="11"/>
      <c r="D163" s="6" t="s">
        <v>26</v>
      </c>
      <c r="E163" s="42" t="s">
        <v>75</v>
      </c>
      <c r="F163" s="43">
        <v>80</v>
      </c>
      <c r="G163" s="43">
        <v>1.52</v>
      </c>
      <c r="H163" s="43">
        <v>4.88</v>
      </c>
      <c r="I163" s="43">
        <v>4.6399999999999997</v>
      </c>
      <c r="J163" s="43">
        <v>68.8</v>
      </c>
      <c r="K163" s="44">
        <v>26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675</v>
      </c>
      <c r="G165" s="19">
        <f t="shared" ref="G165:J165" si="74">SUM(G158:G164)</f>
        <v>24.189999999999998</v>
      </c>
      <c r="H165" s="19">
        <f t="shared" si="74"/>
        <v>16.36</v>
      </c>
      <c r="I165" s="19">
        <f t="shared" si="74"/>
        <v>86.19</v>
      </c>
      <c r="J165" s="19">
        <f t="shared" si="74"/>
        <v>545.63</v>
      </c>
      <c r="K165" s="25"/>
      <c r="L165" s="19">
        <f t="shared" ref="L165" si="75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6">SUM(G166:G174)</f>
        <v>0</v>
      </c>
      <c r="H175" s="19">
        <f t="shared" si="76"/>
        <v>0</v>
      </c>
      <c r="I175" s="19">
        <f t="shared" si="76"/>
        <v>0</v>
      </c>
      <c r="J175" s="19">
        <f t="shared" si="76"/>
        <v>0</v>
      </c>
      <c r="K175" s="25"/>
      <c r="L175" s="19">
        <f t="shared" ref="L175" si="77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675</v>
      </c>
      <c r="G176" s="32">
        <f t="shared" ref="G176" si="78">G165+G175</f>
        <v>24.189999999999998</v>
      </c>
      <c r="H176" s="32">
        <f t="shared" ref="H176" si="79">H165+H175</f>
        <v>16.36</v>
      </c>
      <c r="I176" s="32">
        <f t="shared" ref="I176" si="80">I165+I175</f>
        <v>86.19</v>
      </c>
      <c r="J176" s="32">
        <f t="shared" ref="J176:L176" si="81">J165+J175</f>
        <v>545.63</v>
      </c>
      <c r="K176" s="32"/>
      <c r="L176" s="32">
        <f t="shared" si="81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76</v>
      </c>
      <c r="F177" s="40">
        <v>150</v>
      </c>
      <c r="G177" s="40">
        <v>10</v>
      </c>
      <c r="H177" s="40">
        <v>7.89</v>
      </c>
      <c r="I177" s="40">
        <v>23.15</v>
      </c>
      <c r="J177" s="40">
        <v>203.67</v>
      </c>
      <c r="K177" s="41">
        <v>330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59</v>
      </c>
      <c r="F179" s="43">
        <v>180</v>
      </c>
      <c r="G179" s="43">
        <v>0.18</v>
      </c>
      <c r="H179" s="43">
        <v>0.09</v>
      </c>
      <c r="I179" s="43">
        <v>8.3699999999999992</v>
      </c>
      <c r="J179" s="43">
        <v>34.200000000000003</v>
      </c>
      <c r="K179" s="44">
        <v>457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35</v>
      </c>
      <c r="G180" s="43">
        <v>2.63</v>
      </c>
      <c r="H180" s="43">
        <v>1.02</v>
      </c>
      <c r="I180" s="43">
        <v>17.989999999999998</v>
      </c>
      <c r="J180" s="43">
        <v>91.7</v>
      </c>
      <c r="K180" s="44" t="s">
        <v>51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45</v>
      </c>
      <c r="F181" s="43">
        <v>100</v>
      </c>
      <c r="G181" s="43">
        <v>1.5</v>
      </c>
      <c r="H181" s="43">
        <v>0.5</v>
      </c>
      <c r="I181" s="43">
        <v>21</v>
      </c>
      <c r="J181" s="43">
        <v>96</v>
      </c>
      <c r="K181" s="44">
        <v>82</v>
      </c>
      <c r="L181" s="43"/>
    </row>
    <row r="182" spans="1:12" ht="15" x14ac:dyDescent="0.25">
      <c r="A182" s="23"/>
      <c r="B182" s="15"/>
      <c r="C182" s="11"/>
      <c r="D182" s="6"/>
      <c r="E182" s="42" t="s">
        <v>77</v>
      </c>
      <c r="F182" s="43">
        <v>110</v>
      </c>
      <c r="G182" s="43">
        <v>5.8</v>
      </c>
      <c r="H182" s="43">
        <v>5</v>
      </c>
      <c r="I182" s="43" t="s">
        <v>78</v>
      </c>
      <c r="J182" s="43">
        <v>101</v>
      </c>
      <c r="K182" s="44">
        <v>470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575</v>
      </c>
      <c r="G184" s="19">
        <f t="shared" ref="G184:J184" si="82">SUM(G177:G183)</f>
        <v>20.11</v>
      </c>
      <c r="H184" s="19">
        <f t="shared" si="82"/>
        <v>14.5</v>
      </c>
      <c r="I184" s="19">
        <f t="shared" si="82"/>
        <v>70.509999999999991</v>
      </c>
      <c r="J184" s="19">
        <f t="shared" si="82"/>
        <v>526.56999999999994</v>
      </c>
      <c r="K184" s="25"/>
      <c r="L184" s="19">
        <f t="shared" ref="L184" si="83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4">SUM(G185:G193)</f>
        <v>0</v>
      </c>
      <c r="H194" s="19">
        <f t="shared" si="84"/>
        <v>0</v>
      </c>
      <c r="I194" s="19">
        <f t="shared" si="84"/>
        <v>0</v>
      </c>
      <c r="J194" s="19">
        <f t="shared" si="84"/>
        <v>0</v>
      </c>
      <c r="K194" s="25"/>
      <c r="L194" s="19">
        <f t="shared" ref="L194" si="85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575</v>
      </c>
      <c r="G195" s="32">
        <f t="shared" ref="G195" si="86">G184+G194</f>
        <v>20.11</v>
      </c>
      <c r="H195" s="32">
        <f t="shared" ref="H195" si="87">H184+H194</f>
        <v>14.5</v>
      </c>
      <c r="I195" s="32">
        <f t="shared" ref="I195" si="88">I184+I194</f>
        <v>70.509999999999991</v>
      </c>
      <c r="J195" s="32">
        <f t="shared" ref="J195:L195" si="89">J184+J194</f>
        <v>526.56999999999994</v>
      </c>
      <c r="K195" s="32"/>
      <c r="L195" s="32">
        <f t="shared" si="89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568.5</v>
      </c>
      <c r="G196" s="34">
        <f>(G24+G43+G62+G81+G100+G119+G138+G157+G176+G195)/(IF(G24=0,0,1)+IF(G43=0,0,1)+IF(G62=0,0,1)+IF(G81=0,0,1)+IF(G100=0,0,1)+IF(G119=0,0,1)+IF(G138=0,0,1)+IF(G157=0,0,1)+IF(G176=0,0,1)+IF(G195=0,0,1))</f>
        <v>22.414999999999999</v>
      </c>
      <c r="H196" s="34">
        <f>(H24+H43+H62+H81+H100+H119+H138+H157+H176+H195)/(IF(H24=0,0,1)+IF(H43=0,0,1)+IF(H62=0,0,1)+IF(H81=0,0,1)+IF(H100=0,0,1)+IF(H119=0,0,1)+IF(H138=0,0,1)+IF(H157=0,0,1)+IF(H176=0,0,1)+IF(H195=0,0,1))</f>
        <v>18.802999999999997</v>
      </c>
      <c r="I196" s="34">
        <f>(I24+I43+I62+I81+I100+I119+I138+I157+I176+I195)/(IF(I24=0,0,1)+IF(I43=0,0,1)+IF(I62=0,0,1)+IF(I81=0,0,1)+IF(I100=0,0,1)+IF(I119=0,0,1)+IF(I138=0,0,1)+IF(I157=0,0,1)+IF(I176=0,0,1)+IF(I195=0,0,1))</f>
        <v>72.622</v>
      </c>
      <c r="J196" s="34">
        <f>(J24+J43+J62+J81+J100+J119+J138+J157+J176+J195)/(IF(J24=0,0,1)+IF(J43=0,0,1)+IF(J62=0,0,1)+IF(J81=0,0,1)+IF(J100=0,0,1)+IF(J119=0,0,1)+IF(J138=0,0,1)+IF(J157=0,0,1)+IF(J176=0,0,1)+IF(J195=0,0,1))</f>
        <v>530.42600000000004</v>
      </c>
      <c r="K196" s="34"/>
      <c r="L196" s="3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dcterms:created xsi:type="dcterms:W3CDTF">2022-05-16T14:23:56Z</dcterms:created>
  <dcterms:modified xsi:type="dcterms:W3CDTF">2023-10-17T18:01:04Z</dcterms:modified>
</cp:coreProperties>
</file>